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D:\BME - PhD\OGYDI\Honlap\Angol\Szerkeszthető wordok excelek\"/>
    </mc:Choice>
  </mc:AlternateContent>
  <xr:revisionPtr revIDLastSave="0" documentId="13_ncr:1_{F6B82760-60E3-4BAA-9558-49D9F319438E}" xr6:coauthVersionLast="47" xr6:coauthVersionMax="47" xr10:uidLastSave="{00000000-0000-0000-0000-000000000000}"/>
  <bookViews>
    <workbookView xWindow="-98" yWindow="-98" windowWidth="21795" windowHeight="12975" xr2:uid="{98417CC3-0D69-42AF-B9DB-AD071436E62D}"/>
  </bookViews>
  <sheets>
    <sheet name="Table" sheetId="1" r:id="rId1"/>
    <sheet name="Requirements"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5" i="1" l="1"/>
  <c r="L26" i="1"/>
  <c r="L27" i="1"/>
  <c r="L28" i="1"/>
  <c r="L29" i="1"/>
  <c r="I27" i="1" a="1"/>
  <c r="I27" i="1" s="1"/>
  <c r="I28" i="1" a="1"/>
  <c r="I28" i="1" s="1"/>
  <c r="I25" i="1" l="1" a="1"/>
  <c r="I25" i="1" s="1"/>
  <c r="I26" i="1" a="1"/>
  <c r="I26" i="1" s="1"/>
  <c r="I29" i="1" a="1"/>
  <c r="I29" i="1" s="1"/>
  <c r="D9" i="1" l="1"/>
  <c r="D11" i="1" s="1"/>
  <c r="G19" i="1"/>
  <c r="H19" i="1"/>
  <c r="I19" i="1"/>
  <c r="J19" i="1"/>
  <c r="G20" i="1"/>
  <c r="H20" i="1"/>
  <c r="I20" i="1"/>
  <c r="J20" i="1"/>
  <c r="G21" i="1"/>
  <c r="H21" i="1"/>
  <c r="I21" i="1"/>
  <c r="J21" i="1"/>
  <c r="F21" i="1"/>
  <c r="F20" i="1"/>
  <c r="F19" i="1"/>
  <c r="D13" i="1" s="1"/>
  <c r="E15" i="1" s="1"/>
  <c r="D21" i="1"/>
  <c r="E21" i="1"/>
  <c r="E20" i="1"/>
  <c r="E19" i="1"/>
  <c r="D20" i="1"/>
  <c r="D10" i="1" l="1"/>
  <c r="E14" i="1"/>
  <c r="E13" i="1"/>
  <c r="H12" i="1" s="1"/>
  <c r="L25" i="1"/>
  <c r="D19" i="1"/>
  <c r="M29" i="1" l="1"/>
  <c r="M28" i="1"/>
  <c r="M27" i="1"/>
  <c r="M25" i="1"/>
  <c r="M26" i="1"/>
  <c r="C49"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<sst xmlns="http://schemas.openxmlformats.org/spreadsheetml/2006/main" count="104" uniqueCount="63">
  <si>
    <t>IF</t>
  </si>
  <si>
    <t>Q4</t>
  </si>
  <si>
    <t>Q1</t>
  </si>
  <si>
    <t>D1</t>
  </si>
  <si>
    <t>Q3</t>
  </si>
  <si>
    <t>Ssz</t>
  </si>
  <si>
    <t>Q2</t>
  </si>
  <si>
    <t>A</t>
  </si>
  <si>
    <t>B</t>
  </si>
  <si>
    <t xml:space="preserve">(2a) </t>
  </si>
  <si>
    <t xml:space="preserve">(2b) </t>
  </si>
  <si>
    <t>(3a)</t>
  </si>
  <si>
    <t>(3b)</t>
  </si>
  <si>
    <t>(3c)</t>
  </si>
  <si>
    <t>D1 IF**</t>
  </si>
  <si>
    <t>The table uses certain formulas (cells with a green background) to calculate certain publication data, thus helping to check  fulfilling requirements the filler and the reviewers. The cells containing the formula are not closed, so the candidate can edit them but please note that this may not be the actual requirements. If you experience an error in the operation of the excel file please report it to the e-mail address santa-bell.evelin@vbk.bme.hu. The table is laid out, so please print it without the helping text (L-T columns). Do not delete the part with the yellow background from the excel spreadsheet!</t>
  </si>
  <si>
    <t>PUBLICATION LIST AND CHECKING OF FULFILLING PUBLICATION REQUIREMENTS</t>
  </si>
  <si>
    <t>Name of PhD student:</t>
  </si>
  <si>
    <t>Title of dissertation:</t>
  </si>
  <si>
    <t>Supervisior:</t>
  </si>
  <si>
    <t>Consultant:</t>
  </si>
  <si>
    <t>Checking requirements</t>
  </si>
  <si>
    <t>Publications related to the thesis with significant contribution of the candidate</t>
  </si>
  <si>
    <t>All publications</t>
  </si>
  <si>
    <t>All publications related to the thesis:</t>
  </si>
  <si>
    <t>Sum of the D1+Q1+Q2 publication with significant contribuion of the candidate:</t>
  </si>
  <si>
    <t>Is there any D1 publication related to the thesis with significant contribution of the candidate?</t>
  </si>
  <si>
    <t>piece</t>
  </si>
  <si>
    <t>Top 3 IF sum related to the thesi with significant contribution of the candidates:</t>
  </si>
  <si>
    <t>Top 3 quartile (Q) sum related to the thesis with significant contribution of the candidate:</t>
  </si>
  <si>
    <t xml:space="preserve">Publications related to theses points in which the candidate's contribution is significant </t>
  </si>
  <si>
    <t>Further publications related to thesis points</t>
  </si>
  <si>
    <t>Further publications NOT related to theses points</t>
  </si>
  <si>
    <t>Quartile*</t>
  </si>
  <si>
    <t>Impact factor (IF)</t>
  </si>
  <si>
    <t>Share [%]</t>
  </si>
  <si>
    <t>Publication statistics</t>
  </si>
  <si>
    <t>Author1, Author2, Author3, Author4: Title</t>
  </si>
  <si>
    <t>DOI Journal, Year, Vol, pp</t>
  </si>
  <si>
    <t>n.r.</t>
  </si>
  <si>
    <t>* n.r.: not ranked</t>
  </si>
  <si>
    <t>** Cells are needed to check requirements B</t>
  </si>
  <si>
    <t>D1/Q1/Q2 IFs except max D1**</t>
  </si>
  <si>
    <t>Minimum requirements for publication during PhD procedures - NEW</t>
  </si>
  <si>
    <t>Detailed requirements can be checked in Rules of Operation only main points are highlighted here!</t>
  </si>
  <si>
    <r>
      <t xml:space="preserve">(2) The candidate must have </t>
    </r>
    <r>
      <rPr>
        <b/>
        <sz val="11"/>
        <color theme="1"/>
        <rFont val="Calibri"/>
        <family val="2"/>
        <charset val="238"/>
        <scheme val="minor"/>
      </rPr>
      <t>minimum three publications</t>
    </r>
    <r>
      <rPr>
        <sz val="11"/>
        <color theme="1"/>
        <rFont val="Calibri"/>
        <family val="2"/>
        <charset val="238"/>
        <scheme val="minor"/>
      </rPr>
      <t xml:space="preserve"> listed in the “Publications” table submitted with the thesis, </t>
    </r>
    <r>
      <rPr>
        <b/>
        <sz val="11"/>
        <color theme="1"/>
        <rFont val="Calibri"/>
        <family val="2"/>
        <charset val="238"/>
        <scheme val="minor"/>
      </rPr>
      <t>related to the thesis statements</t>
    </r>
    <r>
      <rPr>
        <sz val="11"/>
        <color theme="1"/>
        <rFont val="Calibri"/>
        <family val="2"/>
        <charset val="238"/>
        <scheme val="minor"/>
      </rPr>
      <t>. One of the publications may be substituted with a patent approved as per Point 3c). The patent and the publication containing the same results are not considered as separate publications. If the minimum requirements are met, any additional number of publications may be used in the thesis, which shall be subject to no criteria beyond the general requirements of scientific merit.</t>
    </r>
  </si>
  <si>
    <t xml:space="preserve">The candidate’s “significant contribution” to the publications is defined as follows: </t>
  </si>
  <si>
    <t>In the case of patents, when determining the candidate’s contribution as per 2a) in the “Co-author declaration”, the ratio of co-authors without a PhD degree, enrolled in a doctoral programme in Hungary, must not differ from the ratio of their contribution to the patent as co-inventors. The candidate must state their contribution to the patent in the “Co-author declaration” also in the case of patents.</t>
  </si>
  <si>
    <r>
      <t xml:space="preserve">In the "Co-author declaration" for the publications submitted with the thesis, </t>
    </r>
    <r>
      <rPr>
        <b/>
        <sz val="11"/>
        <color theme="1"/>
        <rFont val="Calibri"/>
        <family val="2"/>
        <charset val="238"/>
        <scheme val="minor"/>
      </rPr>
      <t>the candidate's contribution</t>
    </r>
    <r>
      <rPr>
        <sz val="11"/>
        <color theme="1"/>
        <rFont val="Calibri"/>
        <family val="2"/>
        <charset val="238"/>
        <scheme val="minor"/>
      </rPr>
      <t xml:space="preserve"> among the co-authors without a PhD degree who are enrolled in a Hungarian programme </t>
    </r>
    <r>
      <rPr>
        <b/>
        <sz val="11"/>
        <color theme="1"/>
        <rFont val="Calibri"/>
        <family val="2"/>
        <charset val="238"/>
        <scheme val="minor"/>
      </rPr>
      <t>exceeds 50%</t>
    </r>
    <r>
      <rPr>
        <sz val="11"/>
        <color theme="1"/>
        <rFont val="Calibri"/>
        <family val="2"/>
        <charset val="238"/>
        <scheme val="minor"/>
      </rPr>
      <t xml:space="preserve">.
 If the candidate is not the first author, they must state in the co-author declaration what their contribution to the communication was (if not stated in the publication itself). </t>
    </r>
  </si>
  <si>
    <t>(3) Out of the minimum three publications published on the thesis topic (or documented as accepted for publication and related to the thesis statements)</t>
  </si>
  <si>
    <t>Where the candidate’s decisive share according to 2b) has resulted in a granted patent protection, it is accepted as one of the publications in 3a) or 3b). A patent granted in Hungary is recognised under 3a) or 3b) as a Q1 publication, and a patent granted by the EU, WIPO or US is recognised under 3b) as a D1 publication</t>
  </si>
  <si>
    <r>
      <t xml:space="preserve">all journal articles on original research findings, published in an English-language journal in a Web of Science and/or Scopus (Elsevier) database with an impact factor, in which the candidate's contribution is significant.
In addition, out of the publications to be used, </t>
    </r>
    <r>
      <rPr>
        <b/>
        <sz val="11"/>
        <color theme="1"/>
        <rFont val="Calibri"/>
        <family val="2"/>
        <charset val="238"/>
        <scheme val="minor"/>
      </rPr>
      <t>the top three publications</t>
    </r>
    <r>
      <rPr>
        <sz val="11"/>
        <color theme="1"/>
        <rFont val="Calibri"/>
        <family val="2"/>
        <charset val="238"/>
        <scheme val="minor"/>
      </rPr>
      <t xml:space="preserve">
</t>
    </r>
    <r>
      <rPr>
        <b/>
        <sz val="11"/>
        <color theme="1"/>
        <rFont val="Calibri"/>
        <family val="2"/>
        <charset val="238"/>
        <scheme val="minor"/>
      </rPr>
      <t xml:space="preserve">must have an impact factor (IF) greater than 4 </t>
    </r>
    <r>
      <rPr>
        <sz val="11"/>
        <color theme="1"/>
        <rFont val="Calibri"/>
        <family val="2"/>
        <charset val="238"/>
        <scheme val="minor"/>
      </rPr>
      <t xml:space="preserve">(IFarticle1 + IFarticle2 + IFarticle1 &gt; 4)
</t>
    </r>
    <r>
      <rPr>
        <b/>
        <sz val="11"/>
        <color theme="1"/>
        <rFont val="Calibri"/>
        <family val="2"/>
        <charset val="238"/>
        <scheme val="minor"/>
      </rPr>
      <t xml:space="preserve">or
must have a quartile (Q) sum of less than/equal to 7 </t>
    </r>
    <r>
      <rPr>
        <sz val="11"/>
        <color theme="1"/>
        <rFont val="Calibri"/>
        <family val="2"/>
        <charset val="238"/>
        <scheme val="minor"/>
      </rPr>
      <t xml:space="preserve">(where the Q classification is either Clarivate or Scimago and for Qnarticle1, Qmarticle2, Qoarticle3 n+m+o &lt;= 7). When calculating Q the quartile score of D1 publications is 0.
IF and Q shall be determined using the data for the year of publication. If this is not yet known, the latest available value should be used.
</t>
    </r>
  </si>
  <si>
    <r>
      <rPr>
        <b/>
        <sz val="11"/>
        <color theme="1"/>
        <rFont val="Calibri"/>
        <family val="2"/>
        <charset val="238"/>
        <scheme val="minor"/>
      </rPr>
      <t xml:space="preserve">If </t>
    </r>
    <r>
      <rPr>
        <sz val="11"/>
        <color theme="1"/>
        <rFont val="Calibri"/>
        <family val="2"/>
        <charset val="238"/>
        <scheme val="minor"/>
      </rPr>
      <t xml:space="preserve">the candidate has a significant contribution in </t>
    </r>
    <r>
      <rPr>
        <b/>
        <sz val="11"/>
        <color theme="1"/>
        <rFont val="Calibri"/>
        <family val="2"/>
        <charset val="238"/>
        <scheme val="minor"/>
      </rPr>
      <t>two articles</t>
    </r>
    <r>
      <rPr>
        <sz val="11"/>
        <color theme="1"/>
        <rFont val="Calibri"/>
        <family val="2"/>
        <charset val="238"/>
        <scheme val="minor"/>
      </rPr>
      <t xml:space="preserve"> with original findings, published in journals listed in the Web of Science and/or Scopus (Elsevier) database, and their </t>
    </r>
    <r>
      <rPr>
        <b/>
        <sz val="11"/>
        <color theme="1"/>
        <rFont val="Calibri"/>
        <family val="2"/>
        <charset val="238"/>
        <scheme val="minor"/>
      </rPr>
      <t>impact factor sum is 8 or higher</t>
    </r>
    <r>
      <rPr>
        <sz val="11"/>
        <color theme="1"/>
        <rFont val="Calibri"/>
        <family val="2"/>
        <charset val="238"/>
        <scheme val="minor"/>
      </rPr>
      <t xml:space="preserve">, and according to Clarivate or Scimago </t>
    </r>
    <r>
      <rPr>
        <b/>
        <sz val="11"/>
        <color theme="1"/>
        <rFont val="Calibri"/>
        <family val="2"/>
        <charset val="238"/>
        <scheme val="minor"/>
      </rPr>
      <t>one of them has at least a D1 and the other at least a Q2 ranking</t>
    </r>
    <r>
      <rPr>
        <sz val="11"/>
        <color theme="1"/>
        <rFont val="Calibri"/>
        <family val="2"/>
        <charset val="238"/>
        <scheme val="minor"/>
      </rPr>
      <t xml:space="preserve">, </t>
    </r>
    <r>
      <rPr>
        <b/>
        <sz val="11"/>
        <color theme="1"/>
        <rFont val="Calibri"/>
        <family val="2"/>
        <charset val="238"/>
        <scheme val="minor"/>
      </rPr>
      <t>the third publication</t>
    </r>
    <r>
      <rPr>
        <sz val="11"/>
        <color theme="1"/>
        <rFont val="Calibri"/>
        <family val="2"/>
        <charset val="238"/>
        <scheme val="minor"/>
      </rPr>
      <t>, in print or digital format, is subject to</t>
    </r>
    <r>
      <rPr>
        <b/>
        <sz val="11"/>
        <color theme="1"/>
        <rFont val="Calibri"/>
        <family val="2"/>
        <charset val="238"/>
        <scheme val="minor"/>
      </rPr>
      <t xml:space="preserve"> no other criteria</t>
    </r>
    <r>
      <rPr>
        <sz val="11"/>
        <color theme="1"/>
        <rFont val="Calibri"/>
        <family val="2"/>
        <charset val="238"/>
        <scheme val="minor"/>
      </rPr>
      <t xml:space="preserve"> than the general requirements of scientific merit.</t>
    </r>
  </si>
  <si>
    <t>B: Check the 3b) point at the NEW rules in the Requirements page</t>
  </si>
  <si>
    <t>A: Check the 3a) point at the NEW rules in the Requirements page</t>
  </si>
  <si>
    <t>C: Check the 3b) point at the OLD rules in the requirements page</t>
  </si>
  <si>
    <t>Legalább 3 meghatározó szerzős közlemény megléte</t>
  </si>
  <si>
    <t>Sum of the TOP IF D1 and the TOP IF at least Q2 publication:</t>
  </si>
  <si>
    <t xml:space="preserve">Budapest, </t>
  </si>
  <si>
    <r>
      <t xml:space="preserve">If you wish to add further publication related to the thesis,  please add a new row above row no.42 and copy the formulas from the line above. Quartile numbers are no needed to calculate. </t>
    </r>
    <r>
      <rPr>
        <b/>
        <sz val="11"/>
        <color theme="1"/>
        <rFont val="Calibri"/>
        <family val="2"/>
        <charset val="238"/>
        <scheme val="minor"/>
      </rPr>
      <t>Please delete unnecessary rows.</t>
    </r>
  </si>
  <si>
    <r>
      <t xml:space="preserve">If you wish to add further publication related to the thesis,  please add a new row above row no.35 and copy the formulas from the line above. Quartile numbers are no needed to calculate. </t>
    </r>
    <r>
      <rPr>
        <b/>
        <sz val="11"/>
        <color theme="1"/>
        <rFont val="Calibri"/>
        <family val="2"/>
        <charset val="238"/>
        <scheme val="minor"/>
      </rPr>
      <t>Please delete unnecessary rows.</t>
    </r>
  </si>
  <si>
    <r>
      <t xml:space="preserve">If you wish to add further publication in which your contribution is significant,  please add a new row above row no.28 and copy the formulas from the line above. </t>
    </r>
    <r>
      <rPr>
        <b/>
        <sz val="11"/>
        <color theme="1"/>
        <rFont val="Calibri"/>
        <family val="2"/>
        <charset val="238"/>
        <scheme val="minor"/>
      </rPr>
      <t>Please delete unnecessary rows.</t>
    </r>
  </si>
  <si>
    <t>The amount is only calculated after deleting the empty item lines.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</si>
</sst>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charset val="238"/>
      <scheme val="minor"/>
    </font>
    <font>
      <b/>
      <sz val="11"/>
      <color theme="1"/>
      <name val="Calibri"/>
      <family val="2"/>
      <charset val="238"/>
      <scheme val="minor"/>
    </font>
    <font>
      <b/>
      <sz val="14"/>
      <color theme="1"/>
      <name val="Calibri"/>
      <family val="2"/>
      <charset val="238"/>
      <scheme val="minor"/>
    </font>
    <font>
      <sz val="8"/>
      <name val="Calibri"/>
      <family val="2"/>
      <charset val="238"/>
      <scheme val="minor"/>
    </font>
    <font>
      <sz val="11"/>
      <name val="Calibri"/>
      <family val="2"/>
      <charset val="238"/>
      <scheme val="minor"/>
    </font>
    <font>
      <sz val="10"/>
      <color theme="1"/>
      <name val="Calibri"/>
      <family val="2"/>
      <charset val="238"/>
      <scheme val="minor"/>
    </font>
    <font>
      <b/>
      <sz val="12"/>
      <color theme="1"/>
      <name val="Calibri"/>
      <family val="2"/>
      <charset val="238"/>
      <scheme val="minor"/>
    </font>
    <font>
      <sz val="12"/>
      <color theme="1"/>
      <name val="Calibri"/>
      <family val="2"/>
      <charset val="238"/>
      <scheme val="minor"/>
    </font>
  </fonts>
  <fills count="5">
    <fill>
      <patternFill patternType="none"/>
    </fill>
    <fill>
      <patternFill patternType="gray125"/>
    </fill>
    <fill>
      <patternFill patternType="solid">
        <fgColor theme="7" tint="0.79998168889431442"/>
        <bgColor indexed="64"/>
      </patternFill>
    </fill>
    <fill>
      <patternFill patternType="solid">
        <fgColor theme="2"/>
        <bgColor indexed="64"/>
      </patternFill>
    </fill>
    <fill>
      <patternFill patternType="solid">
        <fgColor theme="9" tint="0.79998168889431442"/>
        <bgColor indexed="64"/>
      </patternFill>
    </fill>
  </fills>
  <borders count="23">
    <border>
      <left/>
      <right/>
      <top/>
      <bottom/>
      <diagonal/>
    </border>
    <border>
      <left/>
      <right/>
      <top style="mediumDashed">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theme="0"/>
      </left>
      <right style="thin">
        <color theme="0"/>
      </right>
      <top style="thin">
        <color theme="0"/>
      </top>
      <bottom style="thin">
        <color theme="0"/>
      </bottom>
      <diagonal/>
    </border>
  </borders>
  <cellStyleXfs count="1">
    <xf numFmtId="0" fontId="0" fillId="0" borderId="0"/>
  </cellStyleXfs>
  <cellXfs count="130">
    <xf numFmtId="0" fontId="0" fillId="0" borderId="0" xfId="0"/>
    <xf numFmtId="0" fontId="0" fillId="0" borderId="0" xfId="0" applyAlignment="1">
      <alignment horizontal="center"/>
    </xf>
    <xf numFmtId="0" fontId="0" fillId="0" borderId="0" xfId="0" applyAlignment="1">
      <alignment vertical="center"/>
    </xf>
    <xf numFmtId="0" fontId="0" fillId="0" borderId="0" xfId="0" applyAlignment="1">
      <alignment vertical="center" wrapText="1"/>
    </xf>
    <xf numFmtId="0" fontId="0" fillId="0" borderId="0" xfId="0" applyAlignment="1">
      <alignment horizontal="center" vertical="center"/>
    </xf>
    <xf numFmtId="0" fontId="0" fillId="0" borderId="1" xfId="0" applyBorder="1" applyAlignment="1">
      <alignment horizontal="center"/>
    </xf>
    <xf numFmtId="0" fontId="0" fillId="0" borderId="5" xfId="0" applyBorder="1"/>
    <xf numFmtId="0" fontId="0" fillId="0" borderId="0" xfId="0" applyAlignment="1">
      <alignment horizontal="left" wrapText="1"/>
    </xf>
    <xf numFmtId="0" fontId="4" fillId="2" borderId="4" xfId="0" applyFont="1" applyFill="1" applyBorder="1" applyAlignment="1">
      <alignment horizontal="center" vertical="center"/>
    </xf>
    <xf numFmtId="0" fontId="4" fillId="2" borderId="6" xfId="0" applyFont="1" applyFill="1" applyBorder="1" applyAlignment="1">
      <alignment horizontal="center" vertical="center"/>
    </xf>
    <xf numFmtId="0" fontId="0" fillId="0" borderId="0" xfId="0" applyAlignment="1">
      <alignment horizontal="center" vertical="center" wrapText="1"/>
    </xf>
    <xf numFmtId="0" fontId="0" fillId="0" borderId="0" xfId="0" applyAlignment="1">
      <alignment horizontal="left"/>
    </xf>
    <xf numFmtId="0" fontId="7" fillId="0" borderId="0" xfId="0" applyFont="1" applyAlignment="1">
      <alignment horizontal="center" vertical="center"/>
    </xf>
    <xf numFmtId="0" fontId="0" fillId="0" borderId="3" xfId="0" applyBorder="1" applyAlignment="1">
      <alignment horizontal="center"/>
    </xf>
    <xf numFmtId="0" fontId="7" fillId="0" borderId="0" xfId="0" applyFont="1"/>
    <xf numFmtId="0" fontId="0" fillId="0" borderId="0" xfId="0" applyAlignment="1">
      <alignment horizontal="center" wrapText="1"/>
    </xf>
    <xf numFmtId="0" fontId="0" fillId="0" borderId="0" xfId="0" applyAlignment="1">
      <alignment wrapText="1"/>
    </xf>
    <xf numFmtId="0" fontId="0" fillId="0" borderId="10" xfId="0" applyBorder="1" applyAlignment="1">
      <alignment vertical="center"/>
    </xf>
    <xf numFmtId="0" fontId="0" fillId="4" borderId="0" xfId="0" applyFill="1" applyAlignment="1">
      <alignment vertical="center"/>
    </xf>
    <xf numFmtId="0" fontId="0" fillId="4" borderId="11" xfId="0" applyFill="1" applyBorder="1" applyAlignment="1">
      <alignment wrapText="1"/>
    </xf>
    <xf numFmtId="0" fontId="0" fillId="0" borderId="10" xfId="0" applyBorder="1"/>
    <xf numFmtId="0" fontId="0" fillId="0" borderId="12" xfId="0" applyBorder="1"/>
    <xf numFmtId="0" fontId="0" fillId="0" borderId="13" xfId="0" applyBorder="1" applyAlignment="1">
      <alignment horizontal="center" vertical="center"/>
    </xf>
    <xf numFmtId="0" fontId="0" fillId="4" borderId="13" xfId="0" applyFill="1" applyBorder="1" applyAlignment="1">
      <alignment vertical="center"/>
    </xf>
    <xf numFmtId="0" fontId="0" fillId="4" borderId="14" xfId="0" applyFill="1" applyBorder="1" applyAlignment="1">
      <alignment wrapText="1"/>
    </xf>
    <xf numFmtId="0" fontId="6" fillId="0" borderId="15" xfId="0" applyFont="1" applyBorder="1" applyAlignment="1">
      <alignment horizontal="center" vertical="center"/>
    </xf>
    <xf numFmtId="0" fontId="6" fillId="0" borderId="16" xfId="0" applyFont="1" applyBorder="1" applyAlignment="1">
      <alignment horizontal="center" vertical="center"/>
    </xf>
    <xf numFmtId="0" fontId="5" fillId="0" borderId="17" xfId="0" applyFont="1" applyBorder="1" applyAlignment="1">
      <alignment horizontal="center" vertical="center" wrapText="1"/>
    </xf>
    <xf numFmtId="0" fontId="0" fillId="0" borderId="13" xfId="0" applyBorder="1"/>
    <xf numFmtId="0" fontId="0" fillId="0" borderId="10" xfId="0" applyBorder="1" applyAlignment="1">
      <alignment horizontal="left" wrapText="1"/>
    </xf>
    <xf numFmtId="0" fontId="1" fillId="0" borderId="0" xfId="0" applyFont="1" applyAlignment="1">
      <alignment horizontal="center" vertical="center"/>
    </xf>
    <xf numFmtId="0" fontId="0" fillId="0" borderId="3" xfId="0" applyBorder="1"/>
    <xf numFmtId="0" fontId="0" fillId="3" borderId="0" xfId="0" applyFill="1" applyAlignment="1">
      <alignment vertical="center"/>
    </xf>
    <xf numFmtId="0" fontId="0" fillId="0" borderId="11" xfId="0" applyBorder="1"/>
    <xf numFmtId="0" fontId="0" fillId="3" borderId="13" xfId="0" applyFill="1" applyBorder="1" applyAlignment="1">
      <alignment vertical="center"/>
    </xf>
    <xf numFmtId="0" fontId="0" fillId="0" borderId="14" xfId="0" applyBorder="1"/>
    <xf numFmtId="0" fontId="1" fillId="0" borderId="2" xfId="0" applyFont="1" applyBorder="1"/>
    <xf numFmtId="0" fontId="0" fillId="4" borderId="0" xfId="0" applyFill="1" applyAlignment="1">
      <alignment horizontal="center" vertical="center"/>
    </xf>
    <xf numFmtId="0" fontId="6" fillId="0" borderId="17" xfId="0" applyFont="1" applyBorder="1" applyAlignment="1">
      <alignment horizontal="center" vertical="center" wrapText="1"/>
    </xf>
    <xf numFmtId="0" fontId="0" fillId="0" borderId="3" xfId="0" applyBorder="1" applyAlignment="1">
      <alignment horizontal="left"/>
    </xf>
    <xf numFmtId="0" fontId="0" fillId="0" borderId="3" xfId="0" applyBorder="1" applyAlignment="1">
      <alignment horizontal="center" wrapText="1"/>
    </xf>
    <xf numFmtId="0" fontId="0" fillId="0" borderId="4" xfId="0" applyBorder="1" applyAlignment="1">
      <alignment horizontal="center"/>
    </xf>
    <xf numFmtId="0" fontId="0" fillId="4" borderId="8" xfId="0" applyFill="1" applyBorder="1" applyAlignment="1">
      <alignment horizontal="center" vertical="center"/>
    </xf>
    <xf numFmtId="0" fontId="0" fillId="4" borderId="6" xfId="0" applyFill="1" applyBorder="1" applyAlignment="1">
      <alignment horizontal="center" vertical="center"/>
    </xf>
    <xf numFmtId="0" fontId="0" fillId="4" borderId="9" xfId="0" applyFill="1" applyBorder="1" applyAlignment="1">
      <alignment horizontal="center" vertical="center"/>
    </xf>
    <xf numFmtId="0" fontId="1" fillId="0" borderId="0" xfId="0" applyFont="1" applyAlignment="1">
      <alignment horizontal="center"/>
    </xf>
    <xf numFmtId="0" fontId="1" fillId="0" borderId="6" xfId="0" applyFont="1" applyBorder="1" applyAlignment="1">
      <alignment horizontal="center"/>
    </xf>
    <xf numFmtId="0" fontId="0" fillId="0" borderId="4" xfId="0" applyBorder="1"/>
    <xf numFmtId="0" fontId="0" fillId="0" borderId="19" xfId="0" applyBorder="1" applyAlignment="1">
      <alignment vertical="center"/>
    </xf>
    <xf numFmtId="0" fontId="0" fillId="0" borderId="18" xfId="0" applyBorder="1" applyAlignment="1">
      <alignment horizontal="center" vertical="center"/>
    </xf>
    <xf numFmtId="0" fontId="0" fillId="0" borderId="20" xfId="0" applyBorder="1" applyAlignment="1">
      <alignment vertical="center"/>
    </xf>
    <xf numFmtId="0" fontId="5" fillId="0" borderId="15" xfId="0" applyFont="1" applyBorder="1" applyAlignment="1">
      <alignment horizontal="center" vertical="center"/>
    </xf>
    <xf numFmtId="0" fontId="0" fillId="4" borderId="10" xfId="0" applyFill="1" applyBorder="1" applyAlignment="1">
      <alignment wrapText="1"/>
    </xf>
    <xf numFmtId="0" fontId="0" fillId="4" borderId="12" xfId="0" applyFill="1" applyBorder="1" applyAlignment="1">
      <alignment wrapText="1"/>
    </xf>
    <xf numFmtId="0" fontId="7" fillId="0" borderId="21" xfId="0" applyFont="1" applyBorder="1" applyAlignment="1">
      <alignment horizontal="center" vertical="center"/>
    </xf>
    <xf numFmtId="0" fontId="0" fillId="0" borderId="22" xfId="0" applyBorder="1"/>
    <xf numFmtId="0" fontId="0" fillId="0" borderId="22" xfId="0" applyBorder="1" applyAlignment="1">
      <alignment horizontal="right" vertical="top"/>
    </xf>
    <xf numFmtId="0" fontId="0" fillId="0" borderId="0" xfId="0" applyAlignment="1">
      <alignment horizontal="left" vertical="center" wrapText="1"/>
    </xf>
    <xf numFmtId="0" fontId="4" fillId="0" borderId="0" xfId="0" applyFont="1"/>
    <xf numFmtId="0" fontId="4" fillId="2" borderId="9" xfId="0" applyFont="1" applyFill="1" applyBorder="1" applyAlignment="1">
      <alignment horizontal="right"/>
    </xf>
    <xf numFmtId="0" fontId="6" fillId="0" borderId="16" xfId="0" applyFont="1" applyBorder="1" applyAlignment="1">
      <alignment horizontal="center" vertical="center" wrapText="1"/>
    </xf>
    <xf numFmtId="0" fontId="1" fillId="0" borderId="2" xfId="0" applyFont="1" applyBorder="1" applyAlignment="1">
      <alignment vertical="center"/>
    </xf>
    <xf numFmtId="0" fontId="1" fillId="0" borderId="5" xfId="0" applyFont="1" applyBorder="1" applyAlignment="1">
      <alignment vertical="center"/>
    </xf>
    <xf numFmtId="0" fontId="1" fillId="0" borderId="7" xfId="0" applyFont="1" applyBorder="1" applyAlignment="1">
      <alignment vertical="center"/>
    </xf>
    <xf numFmtId="0" fontId="0" fillId="0" borderId="6" xfId="0" applyBorder="1" applyAlignment="1">
      <alignment vertical="center"/>
    </xf>
    <xf numFmtId="0" fontId="0" fillId="0" borderId="5" xfId="0" applyBorder="1" applyAlignment="1">
      <alignment horizontal="left" vertical="center"/>
    </xf>
    <xf numFmtId="0" fontId="0" fillId="0" borderId="8" xfId="0" applyBorder="1" applyAlignment="1">
      <alignment horizontal="center" vertical="center"/>
    </xf>
    <xf numFmtId="0" fontId="0" fillId="4" borderId="0" xfId="0" applyFill="1" applyAlignment="1">
      <alignment horizontal="left" vertical="center"/>
    </xf>
    <xf numFmtId="0" fontId="0" fillId="0" borderId="0" xfId="0" applyAlignment="1">
      <alignment horizontal="left" vertical="center"/>
    </xf>
    <xf numFmtId="0" fontId="0" fillId="4" borderId="0" xfId="0" applyFill="1" applyAlignment="1">
      <alignment horizontal="right" vertical="center"/>
    </xf>
    <xf numFmtId="0" fontId="0" fillId="4" borderId="8" xfId="0" applyFill="1" applyBorder="1" applyAlignment="1">
      <alignment vertical="center"/>
    </xf>
    <xf numFmtId="0" fontId="0" fillId="0" borderId="6" xfId="0" applyBorder="1"/>
    <xf numFmtId="0" fontId="0" fillId="4" borderId="0" xfId="0" applyFill="1"/>
    <xf numFmtId="0" fontId="0" fillId="4" borderId="0" xfId="0" applyFill="1" applyAlignment="1">
      <alignment horizontal="left"/>
    </xf>
    <xf numFmtId="0" fontId="0" fillId="0" borderId="8" xfId="0" applyBorder="1" applyAlignment="1">
      <alignment vertical="center"/>
    </xf>
    <xf numFmtId="0" fontId="0" fillId="4" borderId="19" xfId="0" applyFill="1" applyBorder="1" applyAlignment="1">
      <alignment wrapText="1"/>
    </xf>
    <xf numFmtId="0" fontId="0" fillId="4" borderId="20" xfId="0" applyFill="1" applyBorder="1" applyAlignment="1">
      <alignment wrapText="1"/>
    </xf>
    <xf numFmtId="0" fontId="0" fillId="0" borderId="0" xfId="0" applyAlignment="1">
      <alignment horizontal="right"/>
    </xf>
    <xf numFmtId="14" fontId="0" fillId="0" borderId="0" xfId="0" applyNumberFormat="1" applyAlignment="1">
      <alignment horizontal="left"/>
    </xf>
    <xf numFmtId="0" fontId="0" fillId="0" borderId="18" xfId="0" applyBorder="1" applyAlignment="1">
      <alignment horizontal="left" vertical="center" wrapText="1"/>
    </xf>
    <xf numFmtId="0" fontId="0" fillId="0" borderId="0" xfId="0" applyAlignment="1">
      <alignment horizontal="left" vertical="center" wrapText="1"/>
    </xf>
    <xf numFmtId="0" fontId="0" fillId="0" borderId="13" xfId="0" applyBorder="1" applyAlignment="1">
      <alignment horizontal="left" vertical="center" wrapText="1"/>
    </xf>
    <xf numFmtId="0" fontId="0" fillId="0" borderId="0" xfId="0" applyAlignment="1">
      <alignment horizontal="left"/>
    </xf>
    <xf numFmtId="0" fontId="0" fillId="0" borderId="0" xfId="0" applyAlignment="1">
      <alignment horizontal="left" wrapText="1"/>
    </xf>
    <xf numFmtId="0" fontId="0" fillId="0" borderId="18" xfId="0" applyBorder="1" applyAlignment="1">
      <alignment horizontal="center" vertical="center" wrapText="1"/>
    </xf>
    <xf numFmtId="0" fontId="6" fillId="0" borderId="16" xfId="0" applyFont="1" applyBorder="1" applyAlignment="1">
      <alignment horizontal="left" vertical="center" wrapText="1"/>
    </xf>
    <xf numFmtId="0" fontId="1" fillId="0" borderId="0" xfId="0" applyFont="1" applyAlignment="1">
      <alignment horizontal="center" vertical="center"/>
    </xf>
    <xf numFmtId="0" fontId="0" fillId="0" borderId="0" xfId="0" applyAlignment="1">
      <alignment horizontal="center" vertical="center" wrapText="1"/>
    </xf>
    <xf numFmtId="0" fontId="6" fillId="0" borderId="16" xfId="0" applyFont="1" applyBorder="1" applyAlignment="1">
      <alignment horizontal="center" vertical="center"/>
    </xf>
    <xf numFmtId="0" fontId="0" fillId="0" borderId="13" xfId="0" applyBorder="1" applyAlignment="1">
      <alignment horizontal="center" vertical="center" wrapText="1"/>
    </xf>
    <xf numFmtId="0" fontId="1" fillId="4" borderId="2"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6" xfId="0" applyFont="1" applyFill="1" applyBorder="1" applyAlignment="1">
      <alignment horizontal="center" vertical="center" wrapText="1"/>
    </xf>
    <xf numFmtId="0" fontId="1" fillId="4" borderId="7" xfId="0" applyFont="1" applyFill="1" applyBorder="1" applyAlignment="1">
      <alignment horizontal="center" vertical="center" wrapText="1"/>
    </xf>
    <xf numFmtId="0" fontId="1" fillId="4" borderId="8" xfId="0" applyFont="1" applyFill="1" applyBorder="1" applyAlignment="1">
      <alignment horizontal="center" vertical="center" wrapText="1"/>
    </xf>
    <xf numFmtId="0" fontId="1" fillId="4" borderId="9" xfId="0" applyFont="1" applyFill="1" applyBorder="1" applyAlignment="1">
      <alignment horizontal="center" vertical="center" wrapText="1"/>
    </xf>
    <xf numFmtId="0" fontId="0" fillId="0" borderId="10" xfId="0" applyBorder="1" applyAlignment="1">
      <alignment horizontal="left" wrapText="1"/>
    </xf>
    <xf numFmtId="0" fontId="2" fillId="0" borderId="0" xfId="0" applyFont="1" applyAlignment="1">
      <alignment horizontal="center" vertical="center"/>
    </xf>
    <xf numFmtId="0" fontId="0" fillId="0" borderId="5" xfId="0" applyBorder="1" applyAlignment="1">
      <alignment horizontal="left" vertical="center" wrapText="1"/>
    </xf>
    <xf numFmtId="0" fontId="1" fillId="0" borderId="2" xfId="0" applyFont="1" applyBorder="1" applyAlignment="1">
      <alignment horizontal="left"/>
    </xf>
    <xf numFmtId="0" fontId="1" fillId="0" borderId="3" xfId="0" applyFont="1" applyBorder="1" applyAlignment="1">
      <alignment horizontal="left"/>
    </xf>
    <xf numFmtId="0" fontId="0" fillId="2" borderId="2" xfId="0" applyFill="1" applyBorder="1" applyAlignment="1">
      <alignment horizontal="left" vertical="center" wrapText="1"/>
    </xf>
    <xf numFmtId="0" fontId="0" fillId="2" borderId="3" xfId="0" applyFill="1" applyBorder="1" applyAlignment="1">
      <alignment horizontal="left" vertical="center" wrapText="1"/>
    </xf>
    <xf numFmtId="0" fontId="0" fillId="2" borderId="5" xfId="0" applyFill="1" applyBorder="1" applyAlignment="1">
      <alignment horizontal="left" vertical="center" wrapText="1"/>
    </xf>
    <xf numFmtId="0" fontId="0" fillId="2" borderId="0" xfId="0" applyFill="1" applyAlignment="1">
      <alignment horizontal="left" vertical="center" wrapText="1"/>
    </xf>
    <xf numFmtId="0" fontId="0" fillId="2" borderId="7" xfId="0" applyFill="1" applyBorder="1" applyAlignment="1">
      <alignment horizontal="left" vertical="center" wrapText="1"/>
    </xf>
    <xf numFmtId="0" fontId="0" fillId="2" borderId="8" xfId="0" applyFill="1" applyBorder="1" applyAlignment="1">
      <alignment horizontal="left" vertical="center" wrapText="1"/>
    </xf>
    <xf numFmtId="0" fontId="0" fillId="0" borderId="5" xfId="0" applyBorder="1" applyAlignment="1">
      <alignment horizontal="left"/>
    </xf>
    <xf numFmtId="0" fontId="0" fillId="0" borderId="7" xfId="0" applyBorder="1" applyAlignment="1">
      <alignment horizontal="left"/>
    </xf>
    <xf numFmtId="0" fontId="0" fillId="0" borderId="8" xfId="0" applyBorder="1" applyAlignment="1">
      <alignment horizontal="left"/>
    </xf>
    <xf numFmtId="0" fontId="6" fillId="0" borderId="16" xfId="0" applyFont="1" applyBorder="1" applyAlignment="1">
      <alignment horizontal="left" vertical="center"/>
    </xf>
    <xf numFmtId="0" fontId="0" fillId="0" borderId="5" xfId="0" applyBorder="1" applyAlignment="1">
      <alignment horizontal="left" wrapText="1"/>
    </xf>
    <xf numFmtId="0" fontId="0" fillId="0" borderId="5" xfId="0" applyBorder="1" applyAlignment="1">
      <alignment horizontal="left" vertical="center"/>
    </xf>
    <xf numFmtId="0" fontId="0" fillId="0" borderId="0" xfId="0" applyAlignment="1">
      <alignment horizontal="left" vertical="center"/>
    </xf>
    <xf numFmtId="0" fontId="0" fillId="0" borderId="7" xfId="0" applyBorder="1" applyAlignment="1">
      <alignment horizontal="left" vertical="center"/>
    </xf>
    <xf numFmtId="0" fontId="0" fillId="0" borderId="8" xfId="0" applyBorder="1" applyAlignment="1">
      <alignment horizontal="left" vertical="center"/>
    </xf>
    <xf numFmtId="0" fontId="0" fillId="0" borderId="3" xfId="0" applyBorder="1" applyAlignment="1">
      <alignment horizontal="center"/>
    </xf>
    <xf numFmtId="0" fontId="0" fillId="0" borderId="4" xfId="0" applyBorder="1" applyAlignment="1">
      <alignment horizontal="center"/>
    </xf>
    <xf numFmtId="0" fontId="0" fillId="0" borderId="0" xfId="0" applyAlignment="1">
      <alignment horizontal="center"/>
    </xf>
    <xf numFmtId="0" fontId="0" fillId="0" borderId="6"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22" xfId="0" applyBorder="1" applyAlignment="1">
      <alignment horizontal="left" vertical="top" wrapText="1"/>
    </xf>
    <xf numFmtId="0" fontId="2" fillId="0" borderId="22" xfId="0" applyFont="1" applyBorder="1" applyAlignment="1">
      <alignment horizontal="center"/>
    </xf>
    <xf numFmtId="0" fontId="0" fillId="0" borderId="22" xfId="0" applyBorder="1" applyAlignment="1">
      <alignment horizontal="left" vertical="top"/>
    </xf>
    <xf numFmtId="0" fontId="0" fillId="0" borderId="22" xfId="0" applyBorder="1" applyAlignment="1">
      <alignment horizontal="left"/>
    </xf>
    <xf numFmtId="0" fontId="0" fillId="0" borderId="22" xfId="0" applyBorder="1" applyAlignment="1">
      <alignment horizontal="center" wrapText="1"/>
    </xf>
  </cellXfs>
  <cellStyles count="1">
    <cellStyle name="Normál" xfId="0" builtinId="0"/>
  </cellStyles>
  <dxfs count="2">
    <dxf>
      <fill>
        <patternFill>
          <bgColor rgb="FFFFCDCE"/>
        </patternFill>
      </fill>
    </dxf>
    <dxf>
      <fill>
        <patternFill>
          <bgColor theme="9" tint="0.79998168889431442"/>
        </patternFill>
      </fill>
    </dxf>
  </dxfs>
  <tableStyles count="0" defaultTableStyle="TableStyleMedium2" defaultPivotStyle="PivotStyleLight16"/>
  <colors>
    <mruColors>
      <color rgb="FFFFCD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é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62AD4-473F-4D59-99AD-5C9E53E8D6A0}">
  <dimension ref="A1:W55"/>
  <sheetViews>
    <sheetView tabSelected="1" zoomScale="80" zoomScaleNormal="80" workbookViewId="0">
      <selection activeCell="L12" sqref="L12"/>
    </sheetView>
  </sheetViews>
  <sheetFormatPr defaultRowHeight="14.25" x14ac:dyDescent="0.45"/>
  <cols>
    <col min="1" max="1" width="3.6640625" customWidth="1"/>
    <col min="2" max="2" width="22.1328125" customWidth="1"/>
    <col min="3" max="3" width="40.33203125" customWidth="1"/>
    <col min="4" max="5" width="10.796875" customWidth="1"/>
    <col min="6" max="6" width="7.796875" customWidth="1"/>
    <col min="7" max="7" width="11" style="1" customWidth="1"/>
    <col min="8" max="8" width="7.796875" style="1" customWidth="1"/>
    <col min="9" max="10" width="7.796875" customWidth="1"/>
    <col min="11" max="11" width="3.796875" customWidth="1"/>
    <col min="13" max="13" width="11.53125" customWidth="1"/>
    <col min="19" max="19" width="9.19921875" customWidth="1"/>
    <col min="20" max="20" width="4.53125" customWidth="1"/>
  </cols>
  <sheetData>
    <row r="1" spans="1:20" s="2" customFormat="1" ht="38.450000000000003" customHeight="1" x14ac:dyDescent="0.45">
      <c r="B1" s="100" t="s">
        <v>16</v>
      </c>
      <c r="C1" s="100"/>
      <c r="D1" s="100"/>
      <c r="E1" s="100"/>
      <c r="F1" s="100"/>
      <c r="G1" s="100"/>
      <c r="H1" s="100"/>
      <c r="I1" s="100"/>
      <c r="J1" s="100"/>
      <c r="L1" s="104" t="s">
        <v>15</v>
      </c>
      <c r="M1" s="105"/>
      <c r="N1" s="105"/>
      <c r="O1" s="105"/>
      <c r="P1" s="105"/>
      <c r="Q1" s="105"/>
      <c r="R1" s="105"/>
      <c r="S1" s="105"/>
      <c r="T1" s="8" t="s">
        <v>3</v>
      </c>
    </row>
    <row r="2" spans="1:20" ht="14.65" thickBot="1" x14ac:dyDescent="0.5">
      <c r="L2" s="106"/>
      <c r="M2" s="107"/>
      <c r="N2" s="107"/>
      <c r="O2" s="107"/>
      <c r="P2" s="107"/>
      <c r="Q2" s="107"/>
      <c r="R2" s="107"/>
      <c r="S2" s="107"/>
      <c r="T2" s="9" t="s">
        <v>2</v>
      </c>
    </row>
    <row r="3" spans="1:20" ht="20" customHeight="1" x14ac:dyDescent="0.45">
      <c r="B3" s="61" t="s">
        <v>17</v>
      </c>
      <c r="C3" s="119"/>
      <c r="D3" s="119"/>
      <c r="E3" s="119"/>
      <c r="F3" s="119"/>
      <c r="G3" s="119"/>
      <c r="H3" s="119"/>
      <c r="I3" s="119"/>
      <c r="J3" s="120"/>
      <c r="L3" s="106"/>
      <c r="M3" s="107"/>
      <c r="N3" s="107"/>
      <c r="O3" s="107"/>
      <c r="P3" s="107"/>
      <c r="Q3" s="107"/>
      <c r="R3" s="107"/>
      <c r="S3" s="107"/>
      <c r="T3" s="9" t="s">
        <v>6</v>
      </c>
    </row>
    <row r="4" spans="1:20" ht="20" customHeight="1" x14ac:dyDescent="0.45">
      <c r="B4" s="62" t="s">
        <v>18</v>
      </c>
      <c r="C4" s="121"/>
      <c r="D4" s="121"/>
      <c r="E4" s="121"/>
      <c r="F4" s="121"/>
      <c r="G4" s="121"/>
      <c r="H4" s="121"/>
      <c r="I4" s="121"/>
      <c r="J4" s="122"/>
      <c r="L4" s="106"/>
      <c r="M4" s="107"/>
      <c r="N4" s="107"/>
      <c r="O4" s="107"/>
      <c r="P4" s="107"/>
      <c r="Q4" s="107"/>
      <c r="R4" s="107"/>
      <c r="S4" s="107"/>
      <c r="T4" s="9" t="s">
        <v>4</v>
      </c>
    </row>
    <row r="5" spans="1:20" ht="20" customHeight="1" x14ac:dyDescent="0.45">
      <c r="B5" s="62" t="s">
        <v>19</v>
      </c>
      <c r="C5" s="121"/>
      <c r="D5" s="121"/>
      <c r="E5" s="121"/>
      <c r="F5" s="121"/>
      <c r="G5" s="121"/>
      <c r="H5" s="121"/>
      <c r="I5" s="121"/>
      <c r="J5" s="122"/>
      <c r="L5" s="106"/>
      <c r="M5" s="107"/>
      <c r="N5" s="107"/>
      <c r="O5" s="107"/>
      <c r="P5" s="107"/>
      <c r="Q5" s="107"/>
      <c r="R5" s="107"/>
      <c r="S5" s="107"/>
      <c r="T5" s="9" t="s">
        <v>1</v>
      </c>
    </row>
    <row r="6" spans="1:20" ht="20" customHeight="1" thickBot="1" x14ac:dyDescent="0.5">
      <c r="B6" s="63" t="s">
        <v>20</v>
      </c>
      <c r="C6" s="123"/>
      <c r="D6" s="123"/>
      <c r="E6" s="123"/>
      <c r="F6" s="123"/>
      <c r="G6" s="123"/>
      <c r="H6" s="123"/>
      <c r="I6" s="123"/>
      <c r="J6" s="124"/>
      <c r="L6" s="108"/>
      <c r="M6" s="109"/>
      <c r="N6" s="109"/>
      <c r="O6" s="109"/>
      <c r="P6" s="109"/>
      <c r="Q6" s="109"/>
      <c r="R6" s="109"/>
      <c r="S6" s="109"/>
      <c r="T6" s="59" t="s">
        <v>39</v>
      </c>
    </row>
    <row r="7" spans="1:20" ht="14.65" thickBot="1" x14ac:dyDescent="0.5">
      <c r="C7" s="1"/>
      <c r="D7" s="1"/>
      <c r="E7" s="1"/>
      <c r="F7" s="1"/>
      <c r="L7" s="3"/>
      <c r="M7" s="3"/>
      <c r="N7" s="3"/>
      <c r="O7" s="3"/>
      <c r="P7" s="3"/>
      <c r="Q7" s="3"/>
      <c r="R7" s="3"/>
      <c r="S7" s="57"/>
      <c r="T7" s="58"/>
    </row>
    <row r="8" spans="1:20" x14ac:dyDescent="0.45">
      <c r="B8" s="102" t="s">
        <v>21</v>
      </c>
      <c r="C8" s="103"/>
      <c r="D8" s="31"/>
      <c r="E8" s="31"/>
      <c r="F8" s="31"/>
      <c r="G8" s="13"/>
      <c r="H8" s="13"/>
      <c r="I8" s="31"/>
      <c r="J8" s="47"/>
      <c r="L8" s="3"/>
      <c r="M8" s="3"/>
      <c r="N8" s="3"/>
      <c r="O8" s="3"/>
      <c r="P8" s="3"/>
      <c r="Q8" s="3"/>
      <c r="R8" s="3"/>
      <c r="S8" s="57"/>
      <c r="T8" s="58"/>
    </row>
    <row r="9" spans="1:20" x14ac:dyDescent="0.45">
      <c r="B9" s="110" t="s">
        <v>56</v>
      </c>
      <c r="C9" s="82"/>
      <c r="D9" s="72">
        <f>COUNT(I25:I29)</f>
        <v>0</v>
      </c>
      <c r="J9" s="71"/>
      <c r="L9" s="3"/>
      <c r="M9" s="3"/>
      <c r="N9" s="3"/>
      <c r="O9" s="3"/>
      <c r="P9" s="3"/>
      <c r="Q9" s="3"/>
      <c r="R9" s="3"/>
      <c r="S9" s="57"/>
      <c r="T9" s="58"/>
    </row>
    <row r="10" spans="1:20" ht="14.45" customHeight="1" x14ac:dyDescent="0.45">
      <c r="A10" s="86" t="s">
        <v>7</v>
      </c>
      <c r="B10" s="101" t="s">
        <v>28</v>
      </c>
      <c r="C10" s="80"/>
      <c r="D10" s="73" t="str">
        <f>IF(D9&gt;=3,SUM(LARGE(G25:G29,1),LARGE(G25:G29,2),LARGE(G25:G29,3)),"The A type requirement cannot been checked")</f>
        <v>The A type requirement cannot been checked</v>
      </c>
      <c r="E10" s="57"/>
      <c r="F10" s="57"/>
      <c r="G10" s="2"/>
      <c r="H10" s="4"/>
      <c r="I10" s="2"/>
      <c r="J10" s="64"/>
    </row>
    <row r="11" spans="1:20" ht="29.45" customHeight="1" thickBot="1" x14ac:dyDescent="0.5">
      <c r="A11" s="86"/>
      <c r="B11" s="101" t="s">
        <v>29</v>
      </c>
      <c r="C11" s="80"/>
      <c r="D11" s="73" t="str">
        <f>IF(D9&gt;=3,SUM(SMALL(I25:I29,1),SMALL(I25:I29,2),SMALL(I25:I29,3)),"The A type requirement cannot been checked")</f>
        <v>The A type requirement cannot been checked</v>
      </c>
      <c r="E11" s="68"/>
      <c r="F11" s="68"/>
      <c r="G11" s="2"/>
      <c r="H11" s="4"/>
      <c r="I11" s="2"/>
      <c r="J11" s="64"/>
      <c r="L11" t="s">
        <v>62</v>
      </c>
    </row>
    <row r="12" spans="1:20" x14ac:dyDescent="0.45">
      <c r="B12" s="65"/>
      <c r="C12" s="68"/>
      <c r="D12" s="68"/>
      <c r="E12" s="68"/>
      <c r="F12" s="68"/>
      <c r="G12" s="2"/>
      <c r="H12" s="90" t="str">
        <f>IF(AND(E13&gt;0,E14&gt;1,F15&gt;=8,D20&gt;=3),"The minimum requirement has been met",IF(D9&gt;=3,IF(OR(D10&gt;=4,D11&lt;8),"The minimum requirement has been met","The minimum requirement has not been met"),"The minimum requirement has not been met"))</f>
        <v>The minimum requirement has not been met</v>
      </c>
      <c r="I12" s="91"/>
      <c r="J12" s="92"/>
    </row>
    <row r="13" spans="1:20" ht="30" customHeight="1" x14ac:dyDescent="0.45">
      <c r="A13" s="86" t="s">
        <v>8</v>
      </c>
      <c r="B13" s="101" t="s">
        <v>26</v>
      </c>
      <c r="C13" s="80"/>
      <c r="D13" s="67" t="str">
        <f>IF(F19&gt;0,"YES","NO")</f>
        <v>NO</v>
      </c>
      <c r="E13" s="18">
        <f>IF(D13="IGEN",F19,0)</f>
        <v>0</v>
      </c>
      <c r="F13" s="68"/>
      <c r="G13" s="2"/>
      <c r="H13" s="93"/>
      <c r="I13" s="94"/>
      <c r="J13" s="95"/>
    </row>
    <row r="14" spans="1:20" x14ac:dyDescent="0.45">
      <c r="A14" s="86"/>
      <c r="B14" s="115" t="s">
        <v>25</v>
      </c>
      <c r="C14" s="116"/>
      <c r="D14" s="116"/>
      <c r="E14" s="69">
        <f>SUM(F19:H19)</f>
        <v>0</v>
      </c>
      <c r="F14" s="68"/>
      <c r="G14" s="2"/>
      <c r="H14" s="93"/>
      <c r="I14" s="94"/>
      <c r="J14" s="95"/>
    </row>
    <row r="15" spans="1:20" ht="14.65" thickBot="1" x14ac:dyDescent="0.5">
      <c r="A15" s="86"/>
      <c r="B15" s="117" t="s">
        <v>57</v>
      </c>
      <c r="C15" s="118"/>
      <c r="D15" s="74"/>
      <c r="E15" s="70" t="str">
        <f>IF(D13="YES",(IF(LARGE(L25:L29,1)=LARGE(L25:M29,1),(LARGE(L25:M29,1)+LARGE(L25:M29,2)),(LARGE(L25:L29,1)+LARGE(M25:M29,1))))," ")</f>
        <v xml:space="preserve"> </v>
      </c>
      <c r="F15" s="74"/>
      <c r="G15" s="66"/>
      <c r="H15" s="96"/>
      <c r="I15" s="97"/>
      <c r="J15" s="98"/>
    </row>
    <row r="16" spans="1:20" ht="14.65" thickBot="1" x14ac:dyDescent="0.5">
      <c r="A16" s="30"/>
      <c r="B16" s="11"/>
      <c r="C16" s="11"/>
      <c r="D16" s="11"/>
      <c r="E16" s="11"/>
      <c r="F16" s="11"/>
      <c r="I16" s="15"/>
      <c r="J16" s="1"/>
    </row>
    <row r="17" spans="1:23" x14ac:dyDescent="0.45">
      <c r="B17" s="36" t="s">
        <v>36</v>
      </c>
      <c r="C17" s="39"/>
      <c r="D17" s="31"/>
      <c r="E17" s="31"/>
      <c r="F17" s="31"/>
      <c r="G17" s="13"/>
      <c r="H17" s="13"/>
      <c r="I17" s="40"/>
      <c r="J17" s="41"/>
    </row>
    <row r="18" spans="1:23" x14ac:dyDescent="0.45">
      <c r="B18" s="6"/>
      <c r="D18" s="45" t="s">
        <v>27</v>
      </c>
      <c r="E18" s="45" t="s">
        <v>0</v>
      </c>
      <c r="F18" s="45" t="s">
        <v>3</v>
      </c>
      <c r="G18" s="45" t="s">
        <v>2</v>
      </c>
      <c r="H18" s="45" t="s">
        <v>6</v>
      </c>
      <c r="I18" s="45" t="s">
        <v>4</v>
      </c>
      <c r="J18" s="46" t="s">
        <v>1</v>
      </c>
    </row>
    <row r="19" spans="1:23" ht="14" customHeight="1" x14ac:dyDescent="0.45">
      <c r="B19" s="114" t="s">
        <v>22</v>
      </c>
      <c r="C19" s="83"/>
      <c r="D19" s="37">
        <f>COUNTA(B25:C29)</f>
        <v>5</v>
      </c>
      <c r="E19" s="37">
        <f>SUM(G25:G29)</f>
        <v>0</v>
      </c>
      <c r="F19" s="37">
        <f>COUNTIF($H$25:$H$29,F$18)</f>
        <v>0</v>
      </c>
      <c r="G19" s="37">
        <f>COUNTIF($H$25:$H$29,G$18)</f>
        <v>0</v>
      </c>
      <c r="H19" s="37">
        <f>COUNTIF($H$25:$H$29,H$18)</f>
        <v>0</v>
      </c>
      <c r="I19" s="37">
        <f>COUNTIF($H$25:$H$29,I$18)</f>
        <v>0</v>
      </c>
      <c r="J19" s="43">
        <f>COUNTIF($H$25:$H$29,J$18)</f>
        <v>0</v>
      </c>
    </row>
    <row r="20" spans="1:23" x14ac:dyDescent="0.45">
      <c r="B20" s="110" t="s">
        <v>24</v>
      </c>
      <c r="C20" s="82"/>
      <c r="D20" s="37">
        <f>COUNTA(B25:C29,B32:C36)</f>
        <v>10</v>
      </c>
      <c r="E20" s="37">
        <f>SUM(G32:G36,G25:G29)</f>
        <v>0</v>
      </c>
      <c r="F20" s="37">
        <f>COUNTIF($H$25:$H$29,F$18)+COUNTIF($H$32:$H$36,F$18)</f>
        <v>0</v>
      </c>
      <c r="G20" s="37">
        <f>COUNTIF($H$25:$H$29,G$18)+COUNTIF($H$32:$H$36,G$18)</f>
        <v>0</v>
      </c>
      <c r="H20" s="37">
        <f>COUNTIF($H$25:$H$29,H$18)+COUNTIF($H$32:$H$36,H$18)</f>
        <v>0</v>
      </c>
      <c r="I20" s="37">
        <f>COUNTIF($H$25:$H$29,I$18)+COUNTIF($H$32:$H$36,I$18)</f>
        <v>0</v>
      </c>
      <c r="J20" s="43">
        <f>COUNTIF($H$25:$H$29,J$18)+COUNTIF($H$32:$H$36,J$18)</f>
        <v>0</v>
      </c>
    </row>
    <row r="21" spans="1:23" ht="14.65" thickBot="1" x14ac:dyDescent="0.5">
      <c r="B21" s="111" t="s">
        <v>23</v>
      </c>
      <c r="C21" s="112"/>
      <c r="D21" s="42">
        <f>COUNTA(B25:C29,B32:C36,B39:C43)</f>
        <v>15</v>
      </c>
      <c r="E21" s="42">
        <f>SUM(G25:G29,G32:G36,G39:G43)</f>
        <v>0</v>
      </c>
      <c r="F21" s="42">
        <f>COUNTIF($H$25:$H$29,F$18)+COUNTIF($H$32:$H$36,F$18)+COUNTIF($H$39:H43,F$18)</f>
        <v>0</v>
      </c>
      <c r="G21" s="42">
        <f>COUNTIF($H$25:$H$29,G$18)+COUNTIF($H$32:$H$36,G$18)+COUNTIF($H$39:I43,G$18)</f>
        <v>0</v>
      </c>
      <c r="H21" s="42">
        <f>COUNTIF($H$25:$H$29,H$18)+COUNTIF($H$32:$H$36,H$18)+COUNTIF($H$39:J43,H$18)</f>
        <v>0</v>
      </c>
      <c r="I21" s="42">
        <f>COUNTIF($H$25:$H$29,I$18)+COUNTIF($H$32:$H$36,I$18)+COUNTIF($H$39:K43,I$18)</f>
        <v>0</v>
      </c>
      <c r="J21" s="44">
        <f>COUNTIF($H$25:$H$29,J$18)+COUNTIF($H$32:$H$36,J$18)+COUNTIF($H$39:L43,J$18)</f>
        <v>0</v>
      </c>
    </row>
    <row r="22" spans="1:23" x14ac:dyDescent="0.45">
      <c r="B22" s="11"/>
      <c r="C22" s="11"/>
      <c r="D22" s="11"/>
      <c r="E22" s="11"/>
      <c r="F22" s="11"/>
      <c r="G22"/>
      <c r="I22" s="15"/>
      <c r="J22" s="1"/>
    </row>
    <row r="23" spans="1:23" x14ac:dyDescent="0.45">
      <c r="L23" s="28"/>
      <c r="M23" s="28"/>
    </row>
    <row r="24" spans="1:23" s="12" customFormat="1" ht="41" customHeight="1" x14ac:dyDescent="0.45">
      <c r="A24" s="25" t="s">
        <v>5</v>
      </c>
      <c r="B24" s="113" t="s">
        <v>30</v>
      </c>
      <c r="C24" s="113"/>
      <c r="D24" s="113"/>
      <c r="E24" s="113"/>
      <c r="F24" s="113"/>
      <c r="G24" s="60" t="s">
        <v>34</v>
      </c>
      <c r="H24" s="88" t="s">
        <v>33</v>
      </c>
      <c r="I24" s="88"/>
      <c r="J24" s="38" t="s">
        <v>35</v>
      </c>
      <c r="K24" s="54"/>
      <c r="L24" s="51" t="s">
        <v>14</v>
      </c>
      <c r="M24" s="27" t="s">
        <v>42</v>
      </c>
      <c r="N24" s="99" t="s">
        <v>61</v>
      </c>
      <c r="O24" s="83"/>
      <c r="P24" s="83"/>
      <c r="Q24" s="83"/>
      <c r="R24" s="83"/>
      <c r="S24" s="83"/>
      <c r="T24" s="83"/>
      <c r="U24" s="83"/>
      <c r="V24" s="83"/>
      <c r="W24" s="7"/>
    </row>
    <row r="25" spans="1:23" s="2" customFormat="1" ht="14.45" customHeight="1" x14ac:dyDescent="0.45">
      <c r="A25" s="48">
        <v>1</v>
      </c>
      <c r="B25" s="84" t="s">
        <v>37</v>
      </c>
      <c r="C25" s="84"/>
      <c r="D25" s="79" t="s">
        <v>38</v>
      </c>
      <c r="E25" s="79"/>
      <c r="F25" s="79"/>
      <c r="G25" s="49"/>
      <c r="H25" s="49"/>
      <c r="I25" s="18" t="e" cm="1">
        <f t="array" ref="I25">_xlfn.IFS(H25="D1",0,H25="Q1",1,H25="Q2",2,H25="Q3",3,H25="Q4",4,H25="n.r.","")</f>
        <v>#N/A</v>
      </c>
      <c r="J25" s="50"/>
      <c r="K25" s="17"/>
      <c r="L25" s="75" t="str">
        <f>IF(H25=$T$1,G25," ")</f>
        <v xml:space="preserve"> </v>
      </c>
      <c r="M25" s="76" t="e">
        <f>IF(L25=LARGE($L$25:$L$29,1)," ",IF(H25=$T$2,G25,IF(H25=$T$3,G25,L25)))</f>
        <v>#NUM!</v>
      </c>
      <c r="N25" s="29"/>
      <c r="O25" s="7"/>
      <c r="P25" s="7"/>
      <c r="Q25" s="7"/>
      <c r="R25" s="7"/>
      <c r="S25" s="7"/>
      <c r="T25" s="7"/>
      <c r="U25" s="7"/>
      <c r="V25" s="7"/>
      <c r="W25" s="7"/>
    </row>
    <row r="26" spans="1:23" ht="14.45" customHeight="1" x14ac:dyDescent="0.45">
      <c r="A26" s="20">
        <v>2</v>
      </c>
      <c r="B26" s="87" t="s">
        <v>37</v>
      </c>
      <c r="C26" s="87"/>
      <c r="D26" s="80" t="s">
        <v>38</v>
      </c>
      <c r="E26" s="80"/>
      <c r="F26" s="80"/>
      <c r="G26" s="4"/>
      <c r="H26" s="4"/>
      <c r="I26" s="18" t="e" cm="1">
        <f t="array" ref="I26">_xlfn.IFS(H26="D1",0,H26="Q1",1,H26="Q2",2,H26="Q3",3,H26="Q4",4,H26="n.r.","")</f>
        <v>#N/A</v>
      </c>
      <c r="J26" s="33"/>
      <c r="K26" s="20"/>
      <c r="L26" s="52" t="str">
        <f t="shared" ref="L26:L29" si="0">IF(H26=$T$1,G26," ")</f>
        <v xml:space="preserve"> </v>
      </c>
      <c r="M26" s="19" t="e">
        <f>IF(L26=LARGE($L$25:$L$29,1)," ",IF(H26=$T$2,G26,IF(H26=$T$3,G26,L26)))</f>
        <v>#NUM!</v>
      </c>
    </row>
    <row r="27" spans="1:23" ht="14.45" customHeight="1" x14ac:dyDescent="0.45">
      <c r="A27" s="20">
        <v>3</v>
      </c>
      <c r="B27" s="87" t="s">
        <v>37</v>
      </c>
      <c r="C27" s="87"/>
      <c r="D27" s="80" t="s">
        <v>38</v>
      </c>
      <c r="E27" s="80"/>
      <c r="F27" s="80"/>
      <c r="G27" s="4"/>
      <c r="H27" s="4"/>
      <c r="I27" s="18" t="e" cm="1">
        <f t="array" ref="I27">_xlfn.IFS(H27="D1",0,H27="Q1",1,H27="Q2",2,H27="Q3",3,H27="Q4",4,H27="n.r.","")</f>
        <v>#N/A</v>
      </c>
      <c r="J27" s="33"/>
      <c r="K27" s="20"/>
      <c r="L27" s="52" t="str">
        <f t="shared" si="0"/>
        <v xml:space="preserve"> </v>
      </c>
      <c r="M27" s="19" t="e">
        <f t="shared" ref="M27:M29" si="1">IF(L27=LARGE($L$25:$L$29,1)," ",IF(H27=$T$2,G27,IF(H27=$T$3,G27,L27)))</f>
        <v>#NUM!</v>
      </c>
    </row>
    <row r="28" spans="1:23" ht="14.45" customHeight="1" x14ac:dyDescent="0.45">
      <c r="A28" s="20">
        <v>4</v>
      </c>
      <c r="B28" s="87" t="s">
        <v>37</v>
      </c>
      <c r="C28" s="87"/>
      <c r="D28" s="80" t="s">
        <v>38</v>
      </c>
      <c r="E28" s="80"/>
      <c r="F28" s="80"/>
      <c r="G28" s="4"/>
      <c r="H28" s="4"/>
      <c r="I28" s="18" t="e" cm="1">
        <f t="array" ref="I28">_xlfn.IFS(H28="D1",0,H28="Q1",1,H28="Q2",2,H28="Q3",3,H28="Q4",4,H28="n.r.","")</f>
        <v>#N/A</v>
      </c>
      <c r="J28" s="33"/>
      <c r="K28" s="20"/>
      <c r="L28" s="52" t="str">
        <f t="shared" si="0"/>
        <v xml:space="preserve"> </v>
      </c>
      <c r="M28" s="19" t="e">
        <f t="shared" si="1"/>
        <v>#NUM!</v>
      </c>
    </row>
    <row r="29" spans="1:23" ht="14.45" customHeight="1" x14ac:dyDescent="0.45">
      <c r="A29" s="21">
        <v>5</v>
      </c>
      <c r="B29" s="89" t="s">
        <v>37</v>
      </c>
      <c r="C29" s="89"/>
      <c r="D29" s="81" t="s">
        <v>38</v>
      </c>
      <c r="E29" s="81"/>
      <c r="F29" s="81"/>
      <c r="G29" s="22"/>
      <c r="H29" s="22"/>
      <c r="I29" s="23" t="e" cm="1">
        <f t="array" ref="I29">_xlfn.IFS(H29="D1",0,H29="Q1",1,H29="Q2",2,H29="Q3",3,H29="Q4",4,H29="n.r.","")</f>
        <v>#N/A</v>
      </c>
      <c r="J29" s="35"/>
      <c r="K29" s="20"/>
      <c r="L29" s="53" t="str">
        <f t="shared" si="0"/>
        <v xml:space="preserve"> </v>
      </c>
      <c r="M29" s="24" t="e">
        <f t="shared" si="1"/>
        <v>#NUM!</v>
      </c>
      <c r="N29" s="16"/>
    </row>
    <row r="30" spans="1:23" x14ac:dyDescent="0.45">
      <c r="B30" s="87"/>
      <c r="C30" s="87"/>
      <c r="D30" s="3"/>
      <c r="E30" s="3"/>
      <c r="F30" s="3"/>
      <c r="G30" s="4"/>
      <c r="H30" s="4"/>
      <c r="I30" s="2"/>
    </row>
    <row r="31" spans="1:23" s="14" customFormat="1" ht="30" customHeight="1" x14ac:dyDescent="0.5">
      <c r="A31" s="25" t="s">
        <v>5</v>
      </c>
      <c r="B31" s="85" t="s">
        <v>31</v>
      </c>
      <c r="C31" s="85"/>
      <c r="D31" s="85"/>
      <c r="E31" s="85"/>
      <c r="F31" s="85"/>
      <c r="G31" s="26" t="s">
        <v>0</v>
      </c>
      <c r="H31" s="88" t="s">
        <v>33</v>
      </c>
      <c r="I31" s="88"/>
      <c r="J31" s="38" t="s">
        <v>35</v>
      </c>
      <c r="L31" s="83" t="s">
        <v>60</v>
      </c>
      <c r="M31" s="83"/>
      <c r="N31" s="83"/>
      <c r="O31" s="83"/>
      <c r="P31" s="83"/>
      <c r="Q31" s="83"/>
      <c r="R31" s="83"/>
      <c r="S31" s="83"/>
      <c r="T31" s="83"/>
      <c r="U31" s="83"/>
      <c r="V31" s="83"/>
    </row>
    <row r="32" spans="1:23" ht="14.45" customHeight="1" x14ac:dyDescent="0.45">
      <c r="A32" s="17">
        <v>1</v>
      </c>
      <c r="B32" s="84" t="s">
        <v>37</v>
      </c>
      <c r="C32" s="84"/>
      <c r="D32" s="80" t="s">
        <v>38</v>
      </c>
      <c r="E32" s="80"/>
      <c r="F32" s="80"/>
      <c r="G32" s="4"/>
      <c r="H32" s="4"/>
      <c r="I32" s="32"/>
      <c r="J32" s="33"/>
      <c r="L32" s="7"/>
      <c r="M32" s="7"/>
      <c r="N32" s="7"/>
      <c r="O32" s="7"/>
      <c r="P32" s="7"/>
      <c r="Q32" s="7"/>
      <c r="R32" s="7"/>
      <c r="S32" s="7"/>
    </row>
    <row r="33" spans="1:22" x14ac:dyDescent="0.45">
      <c r="A33" s="20">
        <v>2</v>
      </c>
      <c r="B33" s="87" t="s">
        <v>37</v>
      </c>
      <c r="C33" s="87"/>
      <c r="D33" s="80" t="s">
        <v>38</v>
      </c>
      <c r="E33" s="80"/>
      <c r="F33" s="80"/>
      <c r="G33" s="4"/>
      <c r="H33" s="4"/>
      <c r="I33" s="32"/>
      <c r="J33" s="33"/>
      <c r="L33" s="83"/>
      <c r="M33" s="83"/>
      <c r="N33" s="83"/>
      <c r="O33" s="83"/>
      <c r="P33" s="83"/>
      <c r="Q33" s="83"/>
      <c r="R33" s="83"/>
      <c r="S33" s="83"/>
      <c r="T33" s="83"/>
      <c r="U33" s="83"/>
      <c r="V33" s="83"/>
    </row>
    <row r="34" spans="1:22" x14ac:dyDescent="0.45">
      <c r="A34" s="20">
        <v>3</v>
      </c>
      <c r="B34" s="87" t="s">
        <v>37</v>
      </c>
      <c r="C34" s="87"/>
      <c r="D34" s="80" t="s">
        <v>38</v>
      </c>
      <c r="E34" s="80"/>
      <c r="F34" s="80"/>
      <c r="G34" s="4"/>
      <c r="H34" s="4"/>
      <c r="I34" s="32"/>
      <c r="J34" s="33"/>
    </row>
    <row r="35" spans="1:22" x14ac:dyDescent="0.45">
      <c r="A35" s="20">
        <v>4</v>
      </c>
      <c r="B35" s="87" t="s">
        <v>37</v>
      </c>
      <c r="C35" s="87"/>
      <c r="D35" s="80" t="s">
        <v>38</v>
      </c>
      <c r="E35" s="80"/>
      <c r="F35" s="80"/>
      <c r="G35" s="4"/>
      <c r="H35" s="4"/>
      <c r="I35" s="32"/>
      <c r="J35" s="33"/>
    </row>
    <row r="36" spans="1:22" x14ac:dyDescent="0.45">
      <c r="A36" s="21">
        <v>5</v>
      </c>
      <c r="B36" s="89" t="s">
        <v>37</v>
      </c>
      <c r="C36" s="89"/>
      <c r="D36" s="81" t="s">
        <v>38</v>
      </c>
      <c r="E36" s="81"/>
      <c r="F36" s="81"/>
      <c r="G36" s="22"/>
      <c r="H36" s="22"/>
      <c r="I36" s="34"/>
      <c r="J36" s="35"/>
    </row>
    <row r="37" spans="1:22" x14ac:dyDescent="0.45">
      <c r="B37" s="10"/>
      <c r="C37" s="10"/>
      <c r="D37" s="3"/>
      <c r="E37" s="3"/>
      <c r="F37" s="3"/>
      <c r="G37" s="4"/>
      <c r="H37" s="4"/>
      <c r="I37" s="2"/>
    </row>
    <row r="38" spans="1:22" s="14" customFormat="1" ht="30" customHeight="1" x14ac:dyDescent="0.5">
      <c r="A38" s="25" t="s">
        <v>5</v>
      </c>
      <c r="B38" s="85" t="s">
        <v>32</v>
      </c>
      <c r="C38" s="85"/>
      <c r="D38" s="85"/>
      <c r="E38" s="85"/>
      <c r="F38" s="85"/>
      <c r="G38" s="26" t="s">
        <v>0</v>
      </c>
      <c r="H38" s="88" t="s">
        <v>33</v>
      </c>
      <c r="I38" s="88"/>
      <c r="J38" s="38" t="s">
        <v>35</v>
      </c>
      <c r="L38" s="83" t="s">
        <v>59</v>
      </c>
      <c r="M38" s="83"/>
      <c r="N38" s="83"/>
      <c r="O38" s="83"/>
      <c r="P38" s="83"/>
      <c r="Q38" s="83"/>
      <c r="R38" s="83"/>
      <c r="S38" s="83"/>
      <c r="T38" s="83"/>
      <c r="U38" s="83"/>
      <c r="V38" s="83"/>
    </row>
    <row r="39" spans="1:22" ht="14.45" customHeight="1" x14ac:dyDescent="0.45">
      <c r="A39" s="17">
        <v>1</v>
      </c>
      <c r="B39" s="84" t="s">
        <v>37</v>
      </c>
      <c r="C39" s="84"/>
      <c r="D39" s="80" t="s">
        <v>38</v>
      </c>
      <c r="E39" s="80"/>
      <c r="F39" s="80"/>
      <c r="G39" s="4"/>
      <c r="H39" s="4"/>
      <c r="I39" s="32"/>
      <c r="J39" s="33"/>
      <c r="L39" s="7"/>
      <c r="M39" s="7"/>
      <c r="N39" s="7"/>
      <c r="O39" s="7"/>
      <c r="P39" s="7"/>
      <c r="Q39" s="7"/>
      <c r="R39" s="7"/>
      <c r="S39" s="7"/>
    </row>
    <row r="40" spans="1:22" x14ac:dyDescent="0.45">
      <c r="A40" s="20">
        <v>2</v>
      </c>
      <c r="B40" s="87" t="s">
        <v>37</v>
      </c>
      <c r="C40" s="87"/>
      <c r="D40" s="80" t="s">
        <v>38</v>
      </c>
      <c r="E40" s="80"/>
      <c r="F40" s="80"/>
      <c r="G40" s="4"/>
      <c r="H40" s="4"/>
      <c r="I40" s="32"/>
      <c r="J40" s="33"/>
    </row>
    <row r="41" spans="1:22" x14ac:dyDescent="0.45">
      <c r="A41" s="20">
        <v>3</v>
      </c>
      <c r="B41" s="87" t="s">
        <v>37</v>
      </c>
      <c r="C41" s="87"/>
      <c r="D41" s="80" t="s">
        <v>38</v>
      </c>
      <c r="E41" s="80"/>
      <c r="F41" s="80"/>
      <c r="G41" s="4"/>
      <c r="H41" s="4"/>
      <c r="I41" s="32"/>
      <c r="J41" s="33"/>
    </row>
    <row r="42" spans="1:22" x14ac:dyDescent="0.45">
      <c r="A42" s="20">
        <v>4</v>
      </c>
      <c r="B42" s="87" t="s">
        <v>37</v>
      </c>
      <c r="C42" s="87"/>
      <c r="D42" s="80" t="s">
        <v>38</v>
      </c>
      <c r="E42" s="80"/>
      <c r="F42" s="80"/>
      <c r="G42" s="4"/>
      <c r="H42" s="4"/>
      <c r="I42" s="32"/>
      <c r="J42" s="33"/>
    </row>
    <row r="43" spans="1:22" x14ac:dyDescent="0.45">
      <c r="A43" s="21">
        <v>5</v>
      </c>
      <c r="B43" s="89" t="s">
        <v>37</v>
      </c>
      <c r="C43" s="89"/>
      <c r="D43" s="81" t="s">
        <v>38</v>
      </c>
      <c r="E43" s="81"/>
      <c r="F43" s="81"/>
      <c r="G43" s="22"/>
      <c r="H43" s="22"/>
      <c r="I43" s="34"/>
      <c r="J43" s="35"/>
    </row>
    <row r="45" spans="1:22" ht="14.45" customHeight="1" x14ac:dyDescent="0.45">
      <c r="B45" s="77" t="s">
        <v>58</v>
      </c>
      <c r="C45" s="78">
        <f ca="1">TODAY()</f>
        <v>45962</v>
      </c>
    </row>
    <row r="46" spans="1:22" ht="14.45" customHeight="1" x14ac:dyDescent="0.45"/>
    <row r="47" spans="1:22" ht="14.45" customHeight="1" x14ac:dyDescent="0.45"/>
    <row r="48" spans="1:22" ht="14.65" thickBot="1" x14ac:dyDescent="0.5"/>
    <row r="49" spans="2:10" ht="30" customHeight="1" x14ac:dyDescent="0.45">
      <c r="C49" s="5">
        <f>C3</f>
        <v>0</v>
      </c>
    </row>
    <row r="51" spans="2:10" x14ac:dyDescent="0.45">
      <c r="B51" s="82" t="s">
        <v>40</v>
      </c>
      <c r="C51" s="82"/>
      <c r="D51" s="82"/>
      <c r="E51" s="82"/>
      <c r="F51" s="82"/>
      <c r="G51" s="82"/>
      <c r="H51" s="82"/>
      <c r="I51" s="82"/>
      <c r="J51" s="82"/>
    </row>
    <row r="52" spans="2:10" x14ac:dyDescent="0.45">
      <c r="B52" s="82" t="s">
        <v>41</v>
      </c>
      <c r="C52" s="82"/>
      <c r="D52" s="82"/>
      <c r="E52" s="82"/>
      <c r="F52" s="82"/>
      <c r="G52" s="82"/>
      <c r="H52" s="82"/>
      <c r="I52" s="82"/>
      <c r="J52" s="82"/>
    </row>
    <row r="53" spans="2:10" x14ac:dyDescent="0.45">
      <c r="B53" s="82" t="s">
        <v>54</v>
      </c>
      <c r="C53" s="82"/>
      <c r="D53" s="82"/>
      <c r="E53" s="82"/>
      <c r="F53" s="82"/>
      <c r="G53" s="82"/>
      <c r="H53" s="82"/>
      <c r="I53" s="82"/>
      <c r="J53" s="82"/>
    </row>
    <row r="54" spans="2:10" x14ac:dyDescent="0.45">
      <c r="B54" s="82" t="s">
        <v>53</v>
      </c>
      <c r="C54" s="82"/>
      <c r="D54" s="82"/>
      <c r="E54" s="82"/>
      <c r="F54" s="82"/>
      <c r="G54" s="82"/>
      <c r="H54" s="82"/>
      <c r="I54" s="82"/>
      <c r="J54" s="82"/>
    </row>
    <row r="55" spans="2:10" ht="15" customHeight="1" x14ac:dyDescent="0.45">
      <c r="B55" s="83" t="s">
        <v>55</v>
      </c>
      <c r="C55" s="83"/>
      <c r="D55" s="83"/>
      <c r="E55" s="83"/>
      <c r="F55" s="83"/>
      <c r="G55" s="83"/>
      <c r="H55" s="83"/>
      <c r="I55" s="83"/>
      <c r="J55" s="83"/>
    </row>
  </sheetData>
  <mergeCells count="65">
    <mergeCell ref="B54:J54"/>
    <mergeCell ref="B55:J55"/>
    <mergeCell ref="B52:J52"/>
    <mergeCell ref="C3:J3"/>
    <mergeCell ref="C4:J4"/>
    <mergeCell ref="C5:J5"/>
    <mergeCell ref="C6:J6"/>
    <mergeCell ref="D36:F36"/>
    <mergeCell ref="D39:F39"/>
    <mergeCell ref="D40:F40"/>
    <mergeCell ref="D41:F41"/>
    <mergeCell ref="B51:J51"/>
    <mergeCell ref="D43:F43"/>
    <mergeCell ref="D42:F42"/>
    <mergeCell ref="B43:C43"/>
    <mergeCell ref="B39:C39"/>
    <mergeCell ref="N24:V24"/>
    <mergeCell ref="B1:J1"/>
    <mergeCell ref="B10:C10"/>
    <mergeCell ref="B11:C11"/>
    <mergeCell ref="B8:C8"/>
    <mergeCell ref="L1:S6"/>
    <mergeCell ref="B9:C9"/>
    <mergeCell ref="B21:C21"/>
    <mergeCell ref="B24:F24"/>
    <mergeCell ref="B19:C19"/>
    <mergeCell ref="B20:C20"/>
    <mergeCell ref="B13:C13"/>
    <mergeCell ref="B14:D14"/>
    <mergeCell ref="B15:C15"/>
    <mergeCell ref="B26:C26"/>
    <mergeCell ref="B29:C29"/>
    <mergeCell ref="B27:C27"/>
    <mergeCell ref="H12:J15"/>
    <mergeCell ref="H24:I24"/>
    <mergeCell ref="A10:A11"/>
    <mergeCell ref="A13:A15"/>
    <mergeCell ref="B42:C42"/>
    <mergeCell ref="H31:I31"/>
    <mergeCell ref="H38:I38"/>
    <mergeCell ref="B33:C33"/>
    <mergeCell ref="B34:C34"/>
    <mergeCell ref="B35:C35"/>
    <mergeCell ref="B36:C36"/>
    <mergeCell ref="B40:C40"/>
    <mergeCell ref="B41:C41"/>
    <mergeCell ref="B25:C25"/>
    <mergeCell ref="B30:C30"/>
    <mergeCell ref="B28:C28"/>
    <mergeCell ref="D34:F34"/>
    <mergeCell ref="D35:F35"/>
    <mergeCell ref="B53:J53"/>
    <mergeCell ref="L33:V33"/>
    <mergeCell ref="B32:C32"/>
    <mergeCell ref="L31:V31"/>
    <mergeCell ref="L38:V38"/>
    <mergeCell ref="B31:F31"/>
    <mergeCell ref="D32:F32"/>
    <mergeCell ref="D33:F33"/>
    <mergeCell ref="B38:F38"/>
    <mergeCell ref="D25:F25"/>
    <mergeCell ref="D26:F26"/>
    <mergeCell ref="D29:F29"/>
    <mergeCell ref="D28:F28"/>
    <mergeCell ref="D27:F27"/>
  </mergeCells>
  <phoneticPr fontId="3" type="noConversion"/>
  <conditionalFormatting sqref="H12:J15">
    <cfRule type="cellIs" dxfId="1" priority="1" stopIfTrue="1" operator="equal">
      <formula>"The minimum requirement has been met"</formula>
    </cfRule>
    <cfRule type="cellIs" dxfId="0" priority="2" stopIfTrue="1" operator="equal">
      <formula>"The minimum requirement has not been met"</formula>
    </cfRule>
  </conditionalFormatting>
  <dataValidations count="1">
    <dataValidation type="list" allowBlank="1" showInputMessage="1" showErrorMessage="1" sqref="H25:H29 H39:H43 H32:H36" xr:uid="{EAE627C5-7A62-4978-A5BB-B69BE6AE3E5A}">
      <formula1>$T$1:$T$6</formula1>
    </dataValidation>
  </dataValidation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02759-56CD-4D27-86DA-7404EBFCEFEB}">
  <dimension ref="A1:K14"/>
  <sheetViews>
    <sheetView topLeftCell="A9" workbookViewId="0">
      <selection activeCell="A15" sqref="A15:XFD21"/>
    </sheetView>
  </sheetViews>
  <sheetFormatPr defaultRowHeight="14.25" x14ac:dyDescent="0.45"/>
  <sheetData>
    <row r="1" spans="1:11" ht="18" x14ac:dyDescent="0.55000000000000004">
      <c r="A1" s="126" t="s">
        <v>43</v>
      </c>
      <c r="B1" s="126"/>
      <c r="C1" s="126"/>
      <c r="D1" s="126"/>
      <c r="E1" s="126"/>
      <c r="F1" s="126"/>
      <c r="G1" s="126"/>
      <c r="H1" s="126"/>
      <c r="I1" s="126"/>
      <c r="J1" s="126"/>
      <c r="K1" s="126"/>
    </row>
    <row r="2" spans="1:11" x14ac:dyDescent="0.45">
      <c r="A2" s="55"/>
      <c r="B2" s="55"/>
      <c r="C2" s="55"/>
      <c r="D2" s="55"/>
      <c r="E2" s="55"/>
      <c r="F2" s="55"/>
      <c r="G2" s="55"/>
      <c r="H2" s="55"/>
      <c r="I2" s="55"/>
      <c r="J2" s="55"/>
      <c r="K2" s="55"/>
    </row>
    <row r="3" spans="1:11" x14ac:dyDescent="0.45">
      <c r="A3" s="129" t="s">
        <v>44</v>
      </c>
      <c r="B3" s="129"/>
      <c r="C3" s="129"/>
      <c r="D3" s="129"/>
      <c r="E3" s="129"/>
      <c r="F3" s="129"/>
      <c r="G3" s="129"/>
      <c r="H3" s="129"/>
      <c r="I3" s="129"/>
      <c r="J3" s="129"/>
      <c r="K3" s="129"/>
    </row>
    <row r="4" spans="1:11" x14ac:dyDescent="0.45">
      <c r="A4" s="129"/>
      <c r="B4" s="129"/>
      <c r="C4" s="129"/>
      <c r="D4" s="129"/>
      <c r="E4" s="129"/>
      <c r="F4" s="129"/>
      <c r="G4" s="129"/>
      <c r="H4" s="129"/>
      <c r="I4" s="129"/>
      <c r="J4" s="129"/>
      <c r="K4" s="129"/>
    </row>
    <row r="5" spans="1:11" x14ac:dyDescent="0.45">
      <c r="A5" s="55"/>
      <c r="B5" s="55"/>
      <c r="C5" s="55"/>
      <c r="D5" s="55"/>
      <c r="E5" s="55"/>
      <c r="F5" s="55"/>
      <c r="G5" s="55"/>
      <c r="H5" s="55"/>
      <c r="I5" s="55"/>
      <c r="J5" s="55"/>
      <c r="K5" s="55"/>
    </row>
    <row r="6" spans="1:11" ht="80.45" customHeight="1" x14ac:dyDescent="0.45">
      <c r="A6" s="125" t="s">
        <v>45</v>
      </c>
      <c r="B6" s="127"/>
      <c r="C6" s="127"/>
      <c r="D6" s="127"/>
      <c r="E6" s="127"/>
      <c r="F6" s="127"/>
      <c r="G6" s="127"/>
      <c r="H6" s="127"/>
      <c r="I6" s="127"/>
      <c r="J6" s="127"/>
      <c r="K6" s="127"/>
    </row>
    <row r="7" spans="1:11" x14ac:dyDescent="0.45">
      <c r="A7" s="128" t="s">
        <v>46</v>
      </c>
      <c r="B7" s="128"/>
      <c r="C7" s="128"/>
      <c r="D7" s="128"/>
      <c r="E7" s="128"/>
      <c r="F7" s="128"/>
      <c r="G7" s="128"/>
      <c r="H7" s="128"/>
      <c r="I7" s="128"/>
      <c r="J7" s="128"/>
      <c r="K7" s="128"/>
    </row>
    <row r="8" spans="1:11" ht="67.25" customHeight="1" x14ac:dyDescent="0.45">
      <c r="A8" s="56" t="s">
        <v>9</v>
      </c>
      <c r="B8" s="125" t="s">
        <v>48</v>
      </c>
      <c r="C8" s="125"/>
      <c r="D8" s="125"/>
      <c r="E8" s="125"/>
      <c r="F8" s="125"/>
      <c r="G8" s="125"/>
      <c r="H8" s="125"/>
      <c r="I8" s="125"/>
      <c r="J8" s="125"/>
      <c r="K8" s="125"/>
    </row>
    <row r="9" spans="1:11" ht="66.599999999999994" customHeight="1" x14ac:dyDescent="0.45">
      <c r="A9" s="56" t="s">
        <v>10</v>
      </c>
      <c r="B9" s="125" t="s">
        <v>47</v>
      </c>
      <c r="C9" s="125"/>
      <c r="D9" s="125"/>
      <c r="E9" s="125"/>
      <c r="F9" s="125"/>
      <c r="G9" s="125"/>
      <c r="H9" s="125"/>
      <c r="I9" s="125"/>
      <c r="J9" s="125"/>
      <c r="K9" s="125"/>
    </row>
    <row r="10" spans="1:11" x14ac:dyDescent="0.45">
      <c r="A10" s="55"/>
      <c r="B10" s="55"/>
      <c r="C10" s="55"/>
      <c r="D10" s="55"/>
      <c r="E10" s="55"/>
      <c r="F10" s="55"/>
      <c r="G10" s="55"/>
      <c r="H10" s="55"/>
      <c r="I10" s="55"/>
      <c r="J10" s="55"/>
      <c r="K10" s="55"/>
    </row>
    <row r="11" spans="1:11" ht="35.450000000000003" customHeight="1" x14ac:dyDescent="0.45">
      <c r="A11" s="125" t="s">
        <v>49</v>
      </c>
      <c r="B11" s="125"/>
      <c r="C11" s="125"/>
      <c r="D11" s="125"/>
      <c r="E11" s="125"/>
      <c r="F11" s="125"/>
      <c r="G11" s="125"/>
      <c r="H11" s="125"/>
      <c r="I11" s="125"/>
      <c r="J11" s="125"/>
      <c r="K11" s="125"/>
    </row>
    <row r="12" spans="1:11" ht="166.8" customHeight="1" x14ac:dyDescent="0.45">
      <c r="A12" s="56" t="s">
        <v>11</v>
      </c>
      <c r="B12" s="125" t="s">
        <v>51</v>
      </c>
      <c r="C12" s="127"/>
      <c r="D12" s="127"/>
      <c r="E12" s="127"/>
      <c r="F12" s="127"/>
      <c r="G12" s="127"/>
      <c r="H12" s="127"/>
      <c r="I12" s="127"/>
      <c r="J12" s="127"/>
      <c r="K12" s="127"/>
    </row>
    <row r="13" spans="1:11" ht="78" customHeight="1" x14ac:dyDescent="0.45">
      <c r="A13" s="56" t="s">
        <v>12</v>
      </c>
      <c r="B13" s="125" t="s">
        <v>52</v>
      </c>
      <c r="C13" s="125"/>
      <c r="D13" s="125"/>
      <c r="E13" s="125"/>
      <c r="F13" s="125"/>
      <c r="G13" s="125"/>
      <c r="H13" s="125"/>
      <c r="I13" s="125"/>
      <c r="J13" s="125"/>
      <c r="K13" s="125"/>
    </row>
    <row r="14" spans="1:11" ht="66" customHeight="1" x14ac:dyDescent="0.45">
      <c r="A14" s="56" t="s">
        <v>13</v>
      </c>
      <c r="B14" s="125" t="s">
        <v>50</v>
      </c>
      <c r="C14" s="125"/>
      <c r="D14" s="125"/>
      <c r="E14" s="125"/>
      <c r="F14" s="125"/>
      <c r="G14" s="125"/>
      <c r="H14" s="125"/>
      <c r="I14" s="125"/>
      <c r="J14" s="125"/>
      <c r="K14" s="125"/>
    </row>
  </sheetData>
  <mergeCells count="10">
    <mergeCell ref="B13:K13"/>
    <mergeCell ref="B14:K14"/>
    <mergeCell ref="A1:K1"/>
    <mergeCell ref="A6:K6"/>
    <mergeCell ref="A7:K7"/>
    <mergeCell ref="B8:K8"/>
    <mergeCell ref="B9:K9"/>
    <mergeCell ref="A11:K11"/>
    <mergeCell ref="A3:K4"/>
    <mergeCell ref="B12:K1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Munkalapok</vt:lpstr>
      </vt:variant>
      <vt:variant>
        <vt:i4>2</vt:i4>
      </vt:variant>
    </vt:vector>
  </HeadingPairs>
  <TitlesOfParts>
    <vt:vector size="2" baseType="lpstr">
      <vt:lpstr>Table</vt:lpstr>
      <vt:lpstr>Requirements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Evelin</dc:creator>
  <cp:lastModifiedBy>Dr. Bell Evelin</cp:lastModifiedBy>
  <cp:lastPrinted>2022-08-30T07:58:55Z</cp:lastPrinted>
  <dcterms:created xsi:type="dcterms:W3CDTF">2022-02-15T20:17:52Z</dcterms:created>
  <dcterms:modified xsi:type="dcterms:W3CDTF">2025-11-01T12:36:02Z</dcterms:modified>
</cp:coreProperties>
</file>